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240" yWindow="105" windowWidth="14805" windowHeight="8010" activeTab="3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'1КВ'!$A$1:$E$49</definedName>
    <definedName name="_xlnm.Print_Area" localSheetId="1">'2кв'!$A$1:$E$49</definedName>
    <definedName name="_xlnm.Print_Area" localSheetId="2">'3кв'!$A$1:$E$51</definedName>
    <definedName name="_xlnm.Print_Area" localSheetId="3">'4кв'!$A$1:$E$49</definedName>
    <definedName name="_xlnm.Print_Area" localSheetId="4">отчет!$A$1:$C$40</definedName>
  </definedNames>
  <calcPr calcId="152511"/>
</workbook>
</file>

<file path=xl/calcChain.xml><?xml version="1.0" encoding="utf-8"?>
<calcChain xmlns="http://schemas.openxmlformats.org/spreadsheetml/2006/main">
  <c r="C17" i="24" l="1"/>
  <c r="C20" i="24"/>
  <c r="C19" i="24"/>
  <c r="C14" i="24"/>
  <c r="C15" i="24"/>
  <c r="C13" i="24"/>
  <c r="C9" i="24"/>
  <c r="C10" i="24"/>
  <c r="C11" i="24" s="1"/>
  <c r="C8" i="24"/>
  <c r="C6" i="24"/>
  <c r="B43" i="23"/>
  <c r="C28" i="24"/>
  <c r="B47" i="23"/>
  <c r="B46" i="23"/>
  <c r="E23" i="23"/>
  <c r="E22" i="23"/>
  <c r="E26" i="23" s="1"/>
  <c r="B48" i="23" s="1"/>
  <c r="C22" i="24" l="1"/>
  <c r="C23" i="24"/>
  <c r="B49" i="23"/>
  <c r="B49" i="22"/>
  <c r="B45" i="22"/>
  <c r="E28" i="22"/>
  <c r="B47" i="21" l="1"/>
  <c r="B48" i="22" l="1"/>
  <c r="E23" i="22"/>
  <c r="B50" i="22" s="1"/>
  <c r="E22" i="22"/>
  <c r="B51" i="22" l="1"/>
  <c r="B46" i="21"/>
  <c r="E23" i="21"/>
  <c r="E22" i="21"/>
  <c r="E26" i="21" l="1"/>
  <c r="B48" i="21" s="1"/>
  <c r="B46" i="20" l="1"/>
  <c r="E23" i="20"/>
  <c r="E22" i="20"/>
  <c r="E26" i="20" s="1"/>
  <c r="B48" i="20" s="1"/>
  <c r="B49" i="20" l="1"/>
  <c r="B43" i="21" s="1"/>
  <c r="B49" i="21" s="1"/>
</calcChain>
</file>

<file path=xl/sharedStrings.xml><?xml version="1.0" encoding="utf-8"?>
<sst xmlns="http://schemas.openxmlformats.org/spreadsheetml/2006/main" count="261" uniqueCount="99">
  <si>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</si>
  <si>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</si>
  <si>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</si>
  <si>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</si>
  <si>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</si>
  <si>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</si>
  <si>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</si>
  <si>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</si>
  <si>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</si>
  <si>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</si>
  <si>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</si>
  <si>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</si>
  <si>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</si>
  <si>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</si>
  <si>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</si>
  <si>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</si>
  <si>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</si>
  <si>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</si>
  <si>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</si>
  <si>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</si>
  <si>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</si>
  <si>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</si>
  <si>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</si>
  <si>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</si>
  <si>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164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</si>
  <si>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Крапивина Владимира Матвеевича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</si>
  <si>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№20 от 25.03.2013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</si>
  <si>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№20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</si>
  <si>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</si>
  <si>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Настоящий Акт составлен в 2-х экземплярах, имеющий одинаковую юридическую силу, по одному для каждой Стороны.</t>
  </si>
  <si>
    <t>Заказчик - Собственники МКД, в лице председателя совета МКД Крапивина В.М.</t>
  </si>
  <si>
    <t>Стоимость материалов</t>
  </si>
  <si>
    <t>1 квартал</t>
  </si>
  <si>
    <t>руб.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</si>
  <si>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дома)</t>
  </si>
  <si>
    <t>Информация для собственников:</t>
  </si>
  <si>
    <t>в т.ч. Оплачено</t>
  </si>
  <si>
    <t xml:space="preserve">Итого остаток на конец квартала 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</si>
  <si>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</si>
  <si>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</si>
  <si>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</si>
  <si>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 ( без стоимости услуги проверки вентканалов)</t>
  </si>
  <si>
    <t xml:space="preserve">определена приложением № 9 к договору </t>
  </si>
  <si>
    <t>интернет Квант-телеком</t>
  </si>
  <si>
    <t>Предъявлено населению 19008</t>
  </si>
  <si>
    <t>за 1 квартал 2023 года</t>
  </si>
  <si>
    <t>"31" 03 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</si>
  <si>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</si>
  <si>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 xml:space="preserve">           2. Всего за период с "01" 01 2023 г. по "31" 03 2022 г. выполнено работ (оказано услуг) на общую сумму семнадцать тысяч девятьсот тридцать шесть рублей 36 копеек</t>
  </si>
  <si>
    <t>Исполнитель - ООО ЖКХ "Локомотив", в лице директора  Бовкун А.А.</t>
  </si>
  <si>
    <t>Общая площадь квартир - 316,8</t>
  </si>
  <si>
    <t>интернет Ростелеком</t>
  </si>
  <si>
    <t>за 2 квартал 2023 года</t>
  </si>
  <si>
    <t>"30" 06  2023 г.</t>
  </si>
  <si>
    <t>2 квартал</t>
  </si>
  <si>
    <t>за 3 квартал 2023 года</t>
  </si>
  <si>
    <t>"30" 09  2023 г.</t>
  </si>
  <si>
    <t>3 квартал</t>
  </si>
  <si>
    <t xml:space="preserve">           2. Всего за период с "01" 04 2023 г. по "30" 06 2022 г. выполнено работ (оказано услуг) на общую сумму шестнадцать тысяч семьсот  семнадцать рублей 54 копейки</t>
  </si>
  <si>
    <t>Предъявлено населению 18978</t>
  </si>
  <si>
    <t>изготовл.урны (смета)</t>
  </si>
  <si>
    <t>июль</t>
  </si>
  <si>
    <t>август</t>
  </si>
  <si>
    <t>окраска дверей входных групп (смета)</t>
  </si>
  <si>
    <t xml:space="preserve">           2. Всего за период с "01" 07 2023 г. по "30" 09 2023 г. выполнено работ (оказано услуг) на общую сумму двадцать три тысячи триста восемьдесят два рубля 16 копеек</t>
  </si>
  <si>
    <t>Предъявлено населению 21236,4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</si>
  <si>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</si>
  <si>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</si>
  <si>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</si>
  <si>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</si>
  <si>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</si>
  <si>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</si>
  <si>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</si>
  <si>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</si>
  <si>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</si>
  <si>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</si>
  <si>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</si>
  <si>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</si>
  <si>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</si>
  <si>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</si>
  <si>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</si>
  <si>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</si>
  <si>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</si>
  <si>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</si>
  <si>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</si>
  <si>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</si>
  <si>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</si>
  <si>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</si>
  <si>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</si>
  <si>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Пролетарская, д. 164</t>
  </si>
  <si>
    <t>за 4 квартал 2023 года</t>
  </si>
  <si>
    <t>31.12.2023 г.</t>
  </si>
  <si>
    <t>4 квартал</t>
  </si>
  <si>
    <t xml:space="preserve">           2. Всего за период с "01" 10  2023 г. по "31" 12 2023 г. выполнено работ (оказано услуг) на общую сумму восемнадцать тысяч восемьсот восемь рублей 65 копеек.</t>
  </si>
  <si>
    <t>Начислено всего 80458,8</t>
  </si>
  <si>
    <t>Оплачено за размещение оборудования в МОП интернет Квант телеком</t>
  </si>
  <si>
    <t>Непредвиденные работы 0 ч/ч</t>
  </si>
  <si>
    <t xml:space="preserve">   * Изготовление и установка урны (калькуляция)</t>
  </si>
  <si>
    <t xml:space="preserve">   * Окраска дверей входных групп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</si>
</sst>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7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7" fillId="0" borderId="0" xfId="0" applyNumberFormat="1" applyFont="1"/>
    <xf numFmtId="0" fontId="11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2" fontId="13" fillId="0" borderId="5" xfId="0" applyNumberFormat="1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left"/>
    </xf>
    <xf numFmtId="49" fontId="3" fillId="0" borderId="7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49" fontId="3" fillId="0" borderId="8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3" fillId="0" borderId="2" xfId="1" applyNumberFormat="1" applyFont="1" applyBorder="1" applyAlignment="1">
      <alignment horizontal="center"/>
    </xf>
    <xf numFmtId="0" fontId="5" fillId="0" borderId="0" xfId="0" applyFont="1" applyAlignment="1">
      <alignment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19" zoomScaleSheetLayoutView="100" workbookViewId="0">
      <selection activeCell="E24" sqref="E24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140625" style="2" customWidth="1"/>
    <col min="9" max="16384" width="9.140625" style="2"/>
  </cols>
  <sheetData>
    <row r="1" spans="1:5" ht="15.75" x14ac:dyDescent="0.25">
      <c r="A1" s="33" t="s">
        <v>11</v>
      </c>
      <c r="B1" s="33"/>
      <c r="C1" s="33"/>
      <c r="D1" s="33"/>
      <c r="E1" s="33"/>
    </row>
    <row r="2" spans="1:5" ht="36.75" customHeight="1" x14ac:dyDescent="0.25">
      <c r="A2" s="34" t="s">
        <v>12</v>
      </c>
      <c r="B2" s="35"/>
      <c r="C2" s="35"/>
      <c r="D2" s="35"/>
      <c r="E2" s="35"/>
    </row>
    <row r="3" spans="1:5" x14ac:dyDescent="0.25">
      <c r="A3" s="36" t="s">
        <v>45</v>
      </c>
      <c r="B3" s="36"/>
      <c r="C3" s="36"/>
      <c r="D3" s="36"/>
      <c r="E3" s="36"/>
    </row>
    <row r="4" spans="1:5" s="1" customFormat="1" ht="15.75" x14ac:dyDescent="0.25">
      <c r="A4" s="21" t="s">
        <v>13</v>
      </c>
      <c r="B4" s="4"/>
      <c r="C4" s="4"/>
      <c r="D4" s="37" t="s">
        <v>46</v>
      </c>
      <c r="E4" s="37"/>
    </row>
    <row r="5" spans="1:5" x14ac:dyDescent="0.25">
      <c r="A5" s="23"/>
      <c r="B5" s="4"/>
      <c r="C5" s="4"/>
      <c r="D5" s="4"/>
      <c r="E5" s="4"/>
    </row>
    <row r="6" spans="1:5" x14ac:dyDescent="0.25">
      <c r="A6" s="38" t="s">
        <v>0</v>
      </c>
      <c r="B6" s="38"/>
      <c r="C6" s="38"/>
      <c r="D6" s="38"/>
      <c r="E6" s="38"/>
    </row>
    <row r="7" spans="1:5" x14ac:dyDescent="0.25">
      <c r="A7" s="32" t="s">
        <v>24</v>
      </c>
      <c r="B7" s="32"/>
      <c r="C7" s="32"/>
      <c r="D7" s="32"/>
      <c r="E7" s="32"/>
    </row>
    <row r="8" spans="1:5" ht="20.25" customHeight="1" x14ac:dyDescent="0.25">
      <c r="A8" s="40" t="s">
        <v>1</v>
      </c>
      <c r="B8" s="40"/>
      <c r="C8" s="40"/>
      <c r="D8" s="40"/>
      <c r="E8" s="40"/>
    </row>
    <row r="9" spans="1:5" ht="18" customHeight="1" x14ac:dyDescent="0.25">
      <c r="A9" s="38" t="s">
        <v>25</v>
      </c>
      <c r="B9" s="38"/>
      <c r="C9" s="38"/>
      <c r="D9" s="38"/>
      <c r="E9" s="38"/>
    </row>
    <row r="10" spans="1:5" ht="22.5" customHeight="1" x14ac:dyDescent="0.25">
      <c r="A10" s="41" t="s">
        <v>34</v>
      </c>
      <c r="B10" s="42"/>
      <c r="C10" s="42"/>
      <c r="D10" s="42"/>
      <c r="E10" s="42"/>
    </row>
    <row r="11" spans="1:5" ht="28.9" customHeight="1" x14ac:dyDescent="0.25">
      <c r="A11" s="38" t="s">
        <v>26</v>
      </c>
      <c r="B11" s="38"/>
      <c r="C11" s="38"/>
      <c r="D11" s="38"/>
      <c r="E11" s="38"/>
    </row>
    <row r="12" spans="1:5" ht="13.9" customHeight="1" x14ac:dyDescent="0.25">
      <c r="A12" s="40" t="s">
        <v>14</v>
      </c>
      <c r="B12" s="43"/>
      <c r="C12" s="43"/>
      <c r="D12" s="43"/>
      <c r="E12" s="43"/>
    </row>
    <row r="13" spans="1:5" x14ac:dyDescent="0.25">
      <c r="A13" s="38" t="s">
        <v>21</v>
      </c>
      <c r="B13" s="38"/>
      <c r="C13" s="38"/>
      <c r="D13" s="38"/>
      <c r="E13" s="38"/>
    </row>
    <row r="14" spans="1:5" x14ac:dyDescent="0.25">
      <c r="A14" s="40" t="s">
        <v>2</v>
      </c>
      <c r="B14" s="43"/>
      <c r="C14" s="43"/>
      <c r="D14" s="43"/>
      <c r="E14" s="43"/>
    </row>
    <row r="15" spans="1:5" x14ac:dyDescent="0.25">
      <c r="A15" s="38" t="s">
        <v>47</v>
      </c>
      <c r="B15" s="38"/>
      <c r="C15" s="38"/>
      <c r="D15" s="38"/>
      <c r="E15" s="38"/>
    </row>
    <row r="16" spans="1:5" x14ac:dyDescent="0.25">
      <c r="A16" s="40" t="s">
        <v>15</v>
      </c>
      <c r="B16" s="43"/>
      <c r="C16" s="43"/>
      <c r="D16" s="43"/>
      <c r="E16" s="43"/>
    </row>
    <row r="17" spans="1:8" ht="28.5" customHeight="1" x14ac:dyDescent="0.25">
      <c r="A17" s="38" t="s">
        <v>16</v>
      </c>
      <c r="B17" s="38"/>
      <c r="C17" s="38"/>
      <c r="D17" s="38"/>
      <c r="E17" s="38"/>
    </row>
    <row r="18" spans="1:8" ht="61.5" customHeight="1" x14ac:dyDescent="0.25">
      <c r="A18" s="38" t="s">
        <v>27</v>
      </c>
      <c r="B18" s="38"/>
      <c r="C18" s="38"/>
      <c r="D18" s="38"/>
      <c r="E18" s="38"/>
    </row>
    <row r="19" spans="1:8" ht="36.75" customHeight="1" x14ac:dyDescent="0.25">
      <c r="A19" s="39" t="s">
        <v>28</v>
      </c>
      <c r="B19" s="39"/>
      <c r="C19" s="39"/>
      <c r="D19" s="39"/>
      <c r="E19" s="39"/>
    </row>
    <row r="20" spans="1:8" x14ac:dyDescent="0.25">
      <c r="A20" s="39"/>
      <c r="B20" s="39"/>
      <c r="C20" s="39"/>
      <c r="D20" s="39"/>
      <c r="E20" s="39"/>
      <c r="F20" s="2">
        <v>316.8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60" x14ac:dyDescent="0.25">
      <c r="A22" s="20" t="s">
        <v>41</v>
      </c>
      <c r="B22" s="8" t="s">
        <v>42</v>
      </c>
      <c r="C22" s="3" t="s">
        <v>4</v>
      </c>
      <c r="D22" s="3">
        <v>13.69</v>
      </c>
      <c r="E22" s="7">
        <f>D22*F20*G20</f>
        <v>13010.976000000001</v>
      </c>
    </row>
    <row r="23" spans="1:8" x14ac:dyDescent="0.25">
      <c r="A23" s="6" t="s">
        <v>39</v>
      </c>
      <c r="B23" s="8" t="s">
        <v>22</v>
      </c>
      <c r="C23" s="3" t="s">
        <v>4</v>
      </c>
      <c r="D23" s="3">
        <v>3.9</v>
      </c>
      <c r="E23" s="7">
        <f>D23*F20*3</f>
        <v>3706.56</v>
      </c>
    </row>
    <row r="24" spans="1:8" x14ac:dyDescent="0.25">
      <c r="A24" s="6" t="s">
        <v>31</v>
      </c>
      <c r="B24" s="8" t="s">
        <v>32</v>
      </c>
      <c r="C24" s="3" t="s">
        <v>33</v>
      </c>
      <c r="D24" s="3"/>
      <c r="E24" s="7">
        <v>1202.99</v>
      </c>
    </row>
    <row r="25" spans="1:8" x14ac:dyDescent="0.25">
      <c r="A25" s="6"/>
      <c r="B25" s="8"/>
      <c r="C25" s="3"/>
      <c r="D25" s="3"/>
      <c r="E25" s="7"/>
    </row>
    <row r="26" spans="1:8" s="13" customFormat="1" ht="14.25" x14ac:dyDescent="0.2">
      <c r="A26" s="9" t="s">
        <v>23</v>
      </c>
      <c r="B26" s="10"/>
      <c r="C26" s="11"/>
      <c r="D26" s="11"/>
      <c r="E26" s="12">
        <f>SUM(E22:E25)</f>
        <v>17920.526000000002</v>
      </c>
    </row>
    <row r="28" spans="1:8" ht="34.9" customHeight="1" x14ac:dyDescent="0.25">
      <c r="A28" s="45" t="s">
        <v>48</v>
      </c>
      <c r="B28" s="45"/>
      <c r="C28" s="45"/>
      <c r="D28" s="45"/>
      <c r="E28" s="45"/>
    </row>
    <row r="29" spans="1:8" ht="32.25" customHeight="1" x14ac:dyDescent="0.25">
      <c r="A29" s="38" t="s">
        <v>20</v>
      </c>
      <c r="B29" s="38"/>
      <c r="C29" s="38"/>
      <c r="D29" s="38"/>
      <c r="E29" s="38"/>
    </row>
    <row r="30" spans="1:8" x14ac:dyDescent="0.25">
      <c r="A30" s="38" t="s">
        <v>19</v>
      </c>
      <c r="B30" s="38"/>
      <c r="C30" s="38"/>
      <c r="D30" s="38"/>
      <c r="E30" s="38"/>
      <c r="F30" s="13"/>
      <c r="G30" s="13"/>
      <c r="H30" s="14"/>
    </row>
    <row r="31" spans="1:8" ht="28.5" customHeight="1" x14ac:dyDescent="0.25">
      <c r="A31" s="38" t="s">
        <v>29</v>
      </c>
      <c r="B31" s="38"/>
      <c r="C31" s="38"/>
      <c r="D31" s="38"/>
      <c r="E31" s="38"/>
    </row>
    <row r="32" spans="1:8" x14ac:dyDescent="0.25">
      <c r="A32" s="38" t="s">
        <v>17</v>
      </c>
      <c r="B32" s="38"/>
      <c r="C32" s="38"/>
      <c r="D32" s="38"/>
      <c r="E32" s="38"/>
    </row>
    <row r="33" spans="1:5" x14ac:dyDescent="0.25">
      <c r="A33" s="46" t="s">
        <v>5</v>
      </c>
      <c r="B33" s="46"/>
      <c r="C33" s="46"/>
      <c r="D33" s="46"/>
      <c r="E33" s="46"/>
    </row>
    <row r="34" spans="1:5" x14ac:dyDescent="0.25">
      <c r="A34" s="38" t="s">
        <v>17</v>
      </c>
      <c r="B34" s="38"/>
      <c r="C34" s="38"/>
      <c r="D34" s="38"/>
      <c r="E34" s="38"/>
    </row>
    <row r="35" spans="1:5" ht="15.75" thickBot="1" x14ac:dyDescent="0.3">
      <c r="A35" s="47" t="s">
        <v>49</v>
      </c>
      <c r="B35" s="47"/>
      <c r="C35" s="47"/>
      <c r="D35" s="47"/>
      <c r="E35" s="47"/>
    </row>
    <row r="36" spans="1:5" x14ac:dyDescent="0.25">
      <c r="B36" s="44" t="s">
        <v>18</v>
      </c>
      <c r="C36" s="44"/>
      <c r="D36" s="44"/>
      <c r="E36" s="5" t="s">
        <v>6</v>
      </c>
    </row>
    <row r="37" spans="1:5" x14ac:dyDescent="0.25">
      <c r="A37" s="22"/>
      <c r="B37" s="22"/>
      <c r="C37" s="22"/>
      <c r="D37" s="22"/>
      <c r="E37" s="22"/>
    </row>
    <row r="38" spans="1:5" ht="15.75" thickBot="1" x14ac:dyDescent="0.3">
      <c r="A38" s="47" t="s">
        <v>30</v>
      </c>
      <c r="B38" s="47"/>
      <c r="C38" s="47"/>
      <c r="D38" s="47"/>
      <c r="E38" s="47"/>
    </row>
    <row r="39" spans="1:5" x14ac:dyDescent="0.25">
      <c r="B39" s="44" t="s">
        <v>18</v>
      </c>
      <c r="C39" s="44"/>
      <c r="D39" s="44"/>
      <c r="E39" s="5" t="s">
        <v>6</v>
      </c>
    </row>
    <row r="41" spans="1:5" x14ac:dyDescent="0.25">
      <c r="A41" s="2" t="s">
        <v>50</v>
      </c>
    </row>
    <row r="42" spans="1:5" x14ac:dyDescent="0.25">
      <c r="A42" s="13" t="s">
        <v>35</v>
      </c>
    </row>
    <row r="43" spans="1:5" x14ac:dyDescent="0.25">
      <c r="A43" s="2" t="s">
        <v>40</v>
      </c>
      <c r="B43" s="15">
        <v>15272.73</v>
      </c>
    </row>
    <row r="44" spans="1:5" x14ac:dyDescent="0.25">
      <c r="A44" s="17" t="s">
        <v>44</v>
      </c>
      <c r="B44" s="16"/>
    </row>
    <row r="45" spans="1:5" x14ac:dyDescent="0.25">
      <c r="A45" s="2" t="s">
        <v>36</v>
      </c>
      <c r="B45" s="16">
        <v>17084.03</v>
      </c>
    </row>
    <row r="46" spans="1:5" x14ac:dyDescent="0.25">
      <c r="A46" s="2" t="s">
        <v>43</v>
      </c>
      <c r="B46" s="16">
        <f>3*100</f>
        <v>300</v>
      </c>
    </row>
    <row r="47" spans="1:5" x14ac:dyDescent="0.25">
      <c r="A47" s="2" t="s">
        <v>51</v>
      </c>
      <c r="B47" s="16">
        <v>1350</v>
      </c>
    </row>
    <row r="48" spans="1:5" ht="27.75" x14ac:dyDescent="0.25">
      <c r="A48" s="19" t="s">
        <v>38</v>
      </c>
      <c r="B48" s="16">
        <f>E26</f>
        <v>17920.526000000002</v>
      </c>
    </row>
    <row r="49" spans="1:2" x14ac:dyDescent="0.25">
      <c r="A49" s="13" t="s">
        <v>37</v>
      </c>
      <c r="B49" s="18">
        <f>B43+B45+B46+B47-B48</f>
        <v>16086.233999999993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0" zoomScaleSheetLayoutView="100" workbookViewId="0">
      <selection activeCell="F41" sqref="F41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140625" style="2" customWidth="1"/>
    <col min="9" max="16384" width="9.140625" style="2"/>
  </cols>
  <sheetData>
    <row r="1" spans="1:5" ht="15.75" x14ac:dyDescent="0.25">
      <c r="A1" s="33" t="s">
        <v>11</v>
      </c>
      <c r="B1" s="33"/>
      <c r="C1" s="33"/>
      <c r="D1" s="33"/>
      <c r="E1" s="33"/>
    </row>
    <row r="2" spans="1:5" ht="36.75" customHeight="1" x14ac:dyDescent="0.25">
      <c r="A2" s="34" t="s">
        <v>12</v>
      </c>
      <c r="B2" s="35"/>
      <c r="C2" s="35"/>
      <c r="D2" s="35"/>
      <c r="E2" s="35"/>
    </row>
    <row r="3" spans="1:5" x14ac:dyDescent="0.25">
      <c r="A3" s="36" t="s">
        <v>52</v>
      </c>
      <c r="B3" s="36"/>
      <c r="C3" s="36"/>
      <c r="D3" s="36"/>
      <c r="E3" s="36"/>
    </row>
    <row r="4" spans="1:5" s="1" customFormat="1" ht="15.75" x14ac:dyDescent="0.25">
      <c r="A4" s="21" t="s">
        <v>13</v>
      </c>
      <c r="B4" s="4"/>
      <c r="C4" s="4"/>
      <c r="D4" s="37" t="s">
        <v>53</v>
      </c>
      <c r="E4" s="37"/>
    </row>
    <row r="5" spans="1:5" x14ac:dyDescent="0.25">
      <c r="A5" s="25"/>
      <c r="B5" s="4"/>
      <c r="C5" s="4"/>
      <c r="D5" s="4"/>
      <c r="E5" s="4"/>
    </row>
    <row r="6" spans="1:5" x14ac:dyDescent="0.25">
      <c r="A6" s="38" t="s">
        <v>0</v>
      </c>
      <c r="B6" s="38"/>
      <c r="C6" s="38"/>
      <c r="D6" s="38"/>
      <c r="E6" s="38"/>
    </row>
    <row r="7" spans="1:5" x14ac:dyDescent="0.25">
      <c r="A7" s="32" t="s">
        <v>24</v>
      </c>
      <c r="B7" s="32"/>
      <c r="C7" s="32"/>
      <c r="D7" s="32"/>
      <c r="E7" s="32"/>
    </row>
    <row r="8" spans="1:5" ht="20.25" customHeight="1" x14ac:dyDescent="0.25">
      <c r="A8" s="40" t="s">
        <v>1</v>
      </c>
      <c r="B8" s="40"/>
      <c r="C8" s="40"/>
      <c r="D8" s="40"/>
      <c r="E8" s="40"/>
    </row>
    <row r="9" spans="1:5" ht="18" customHeight="1" x14ac:dyDescent="0.25">
      <c r="A9" s="38" t="s">
        <v>25</v>
      </c>
      <c r="B9" s="38"/>
      <c r="C9" s="38"/>
      <c r="D9" s="38"/>
      <c r="E9" s="38"/>
    </row>
    <row r="10" spans="1:5" ht="22.5" customHeight="1" x14ac:dyDescent="0.25">
      <c r="A10" s="41" t="s">
        <v>34</v>
      </c>
      <c r="B10" s="42"/>
      <c r="C10" s="42"/>
      <c r="D10" s="42"/>
      <c r="E10" s="42"/>
    </row>
    <row r="11" spans="1:5" ht="28.9" customHeight="1" x14ac:dyDescent="0.25">
      <c r="A11" s="38" t="s">
        <v>26</v>
      </c>
      <c r="B11" s="38"/>
      <c r="C11" s="38"/>
      <c r="D11" s="38"/>
      <c r="E11" s="38"/>
    </row>
    <row r="12" spans="1:5" ht="13.9" customHeight="1" x14ac:dyDescent="0.25">
      <c r="A12" s="40" t="s">
        <v>14</v>
      </c>
      <c r="B12" s="43"/>
      <c r="C12" s="43"/>
      <c r="D12" s="43"/>
      <c r="E12" s="43"/>
    </row>
    <row r="13" spans="1:5" x14ac:dyDescent="0.25">
      <c r="A13" s="38" t="s">
        <v>21</v>
      </c>
      <c r="B13" s="38"/>
      <c r="C13" s="38"/>
      <c r="D13" s="38"/>
      <c r="E13" s="38"/>
    </row>
    <row r="14" spans="1:5" x14ac:dyDescent="0.25">
      <c r="A14" s="40" t="s">
        <v>2</v>
      </c>
      <c r="B14" s="43"/>
      <c r="C14" s="43"/>
      <c r="D14" s="43"/>
      <c r="E14" s="43"/>
    </row>
    <row r="15" spans="1:5" x14ac:dyDescent="0.25">
      <c r="A15" s="38" t="s">
        <v>47</v>
      </c>
      <c r="B15" s="38"/>
      <c r="C15" s="38"/>
      <c r="D15" s="38"/>
      <c r="E15" s="38"/>
    </row>
    <row r="16" spans="1:5" x14ac:dyDescent="0.25">
      <c r="A16" s="40" t="s">
        <v>15</v>
      </c>
      <c r="B16" s="43"/>
      <c r="C16" s="43"/>
      <c r="D16" s="43"/>
      <c r="E16" s="43"/>
    </row>
    <row r="17" spans="1:8" ht="28.5" customHeight="1" x14ac:dyDescent="0.25">
      <c r="A17" s="38" t="s">
        <v>16</v>
      </c>
      <c r="B17" s="38"/>
      <c r="C17" s="38"/>
      <c r="D17" s="38"/>
      <c r="E17" s="38"/>
    </row>
    <row r="18" spans="1:8" ht="61.5" customHeight="1" x14ac:dyDescent="0.25">
      <c r="A18" s="38" t="s">
        <v>27</v>
      </c>
      <c r="B18" s="38"/>
      <c r="C18" s="38"/>
      <c r="D18" s="38"/>
      <c r="E18" s="38"/>
    </row>
    <row r="19" spans="1:8" ht="36.75" customHeight="1" x14ac:dyDescent="0.25">
      <c r="A19" s="39" t="s">
        <v>28</v>
      </c>
      <c r="B19" s="39"/>
      <c r="C19" s="39"/>
      <c r="D19" s="39"/>
      <c r="E19" s="39"/>
    </row>
    <row r="20" spans="1:8" x14ac:dyDescent="0.25">
      <c r="A20" s="39"/>
      <c r="B20" s="39"/>
      <c r="C20" s="39"/>
      <c r="D20" s="39"/>
      <c r="E20" s="39"/>
      <c r="F20" s="2">
        <v>316.8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60" x14ac:dyDescent="0.25">
      <c r="A22" s="20" t="s">
        <v>41</v>
      </c>
      <c r="B22" s="8" t="s">
        <v>42</v>
      </c>
      <c r="C22" s="3" t="s">
        <v>4</v>
      </c>
      <c r="D22" s="3">
        <v>13.69</v>
      </c>
      <c r="E22" s="7">
        <f>D22*F20*G20</f>
        <v>13010.976000000001</v>
      </c>
    </row>
    <row r="23" spans="1:8" x14ac:dyDescent="0.25">
      <c r="A23" s="6" t="s">
        <v>39</v>
      </c>
      <c r="B23" s="8" t="s">
        <v>22</v>
      </c>
      <c r="C23" s="3" t="s">
        <v>4</v>
      </c>
      <c r="D23" s="3">
        <v>3.9</v>
      </c>
      <c r="E23" s="7">
        <f>D23*F20*3</f>
        <v>3706.56</v>
      </c>
    </row>
    <row r="24" spans="1:8" x14ac:dyDescent="0.25">
      <c r="A24" s="6" t="s">
        <v>31</v>
      </c>
      <c r="B24" s="8" t="s">
        <v>54</v>
      </c>
      <c r="C24" s="3" t="s">
        <v>33</v>
      </c>
      <c r="D24" s="3"/>
      <c r="E24" s="7">
        <v>0</v>
      </c>
    </row>
    <row r="25" spans="1:8" x14ac:dyDescent="0.25">
      <c r="A25" s="6"/>
      <c r="B25" s="8"/>
      <c r="C25" s="3"/>
      <c r="D25" s="3"/>
      <c r="E25" s="7"/>
    </row>
    <row r="26" spans="1:8" s="13" customFormat="1" ht="14.25" x14ac:dyDescent="0.2">
      <c r="A26" s="9" t="s">
        <v>23</v>
      </c>
      <c r="B26" s="10"/>
      <c r="C26" s="11"/>
      <c r="D26" s="11"/>
      <c r="E26" s="12">
        <f>SUM(E22:E25)</f>
        <v>16717.536</v>
      </c>
    </row>
    <row r="28" spans="1:8" ht="34.9" customHeight="1" x14ac:dyDescent="0.25">
      <c r="A28" s="45" t="s">
        <v>58</v>
      </c>
      <c r="B28" s="45"/>
      <c r="C28" s="45"/>
      <c r="D28" s="45"/>
      <c r="E28" s="45"/>
    </row>
    <row r="29" spans="1:8" ht="32.25" customHeight="1" x14ac:dyDescent="0.25">
      <c r="A29" s="38" t="s">
        <v>20</v>
      </c>
      <c r="B29" s="38"/>
      <c r="C29" s="38"/>
      <c r="D29" s="38"/>
      <c r="E29" s="38"/>
    </row>
    <row r="30" spans="1:8" x14ac:dyDescent="0.25">
      <c r="A30" s="38" t="s">
        <v>19</v>
      </c>
      <c r="B30" s="38"/>
      <c r="C30" s="38"/>
      <c r="D30" s="38"/>
      <c r="E30" s="38"/>
      <c r="F30" s="13"/>
      <c r="G30" s="13"/>
      <c r="H30" s="14"/>
    </row>
    <row r="31" spans="1:8" ht="28.5" customHeight="1" x14ac:dyDescent="0.25">
      <c r="A31" s="38" t="s">
        <v>29</v>
      </c>
      <c r="B31" s="38"/>
      <c r="C31" s="38"/>
      <c r="D31" s="38"/>
      <c r="E31" s="38"/>
    </row>
    <row r="32" spans="1:8" x14ac:dyDescent="0.25">
      <c r="A32" s="38" t="s">
        <v>17</v>
      </c>
      <c r="B32" s="38"/>
      <c r="C32" s="38"/>
      <c r="D32" s="38"/>
      <c r="E32" s="38"/>
    </row>
    <row r="33" spans="1:5" x14ac:dyDescent="0.25">
      <c r="A33" s="46" t="s">
        <v>5</v>
      </c>
      <c r="B33" s="46"/>
      <c r="C33" s="46"/>
      <c r="D33" s="46"/>
      <c r="E33" s="46"/>
    </row>
    <row r="34" spans="1:5" x14ac:dyDescent="0.25">
      <c r="A34" s="38" t="s">
        <v>17</v>
      </c>
      <c r="B34" s="38"/>
      <c r="C34" s="38"/>
      <c r="D34" s="38"/>
      <c r="E34" s="38"/>
    </row>
    <row r="35" spans="1:5" x14ac:dyDescent="0.25">
      <c r="A35" s="48" t="s">
        <v>49</v>
      </c>
      <c r="B35" s="48"/>
      <c r="C35" s="48"/>
      <c r="D35" s="48"/>
      <c r="E35" s="48"/>
    </row>
    <row r="36" spans="1:5" x14ac:dyDescent="0.25">
      <c r="B36" s="44" t="s">
        <v>18</v>
      </c>
      <c r="C36" s="44"/>
      <c r="D36" s="44"/>
      <c r="E36" s="5" t="s">
        <v>6</v>
      </c>
    </row>
    <row r="37" spans="1:5" x14ac:dyDescent="0.25">
      <c r="A37" s="24"/>
      <c r="B37" s="24"/>
      <c r="C37" s="24"/>
      <c r="D37" s="24"/>
      <c r="E37" s="24"/>
    </row>
    <row r="38" spans="1:5" x14ac:dyDescent="0.25">
      <c r="A38" s="48" t="s">
        <v>30</v>
      </c>
      <c r="B38" s="48"/>
      <c r="C38" s="48"/>
      <c r="D38" s="48"/>
      <c r="E38" s="48"/>
    </row>
    <row r="39" spans="1:5" x14ac:dyDescent="0.25">
      <c r="B39" s="44" t="s">
        <v>18</v>
      </c>
      <c r="C39" s="44"/>
      <c r="D39" s="44"/>
      <c r="E39" s="5" t="s">
        <v>6</v>
      </c>
    </row>
    <row r="41" spans="1:5" x14ac:dyDescent="0.25">
      <c r="A41" s="2" t="s">
        <v>50</v>
      </c>
    </row>
    <row r="42" spans="1:5" x14ac:dyDescent="0.25">
      <c r="A42" s="13" t="s">
        <v>35</v>
      </c>
    </row>
    <row r="43" spans="1:5" x14ac:dyDescent="0.25">
      <c r="A43" s="2" t="s">
        <v>40</v>
      </c>
      <c r="B43" s="15">
        <f>'1КВ'!B49</f>
        <v>16086.233999999993</v>
      </c>
    </row>
    <row r="44" spans="1:5" x14ac:dyDescent="0.25">
      <c r="A44" s="17" t="s">
        <v>59</v>
      </c>
      <c r="B44" s="16"/>
    </row>
    <row r="45" spans="1:5" x14ac:dyDescent="0.25">
      <c r="A45" s="2" t="s">
        <v>36</v>
      </c>
      <c r="B45" s="16">
        <v>23845.71</v>
      </c>
    </row>
    <row r="46" spans="1:5" x14ac:dyDescent="0.25">
      <c r="A46" s="2" t="s">
        <v>43</v>
      </c>
      <c r="B46" s="16">
        <f>3*100</f>
        <v>300</v>
      </c>
    </row>
    <row r="47" spans="1:5" x14ac:dyDescent="0.25">
      <c r="A47" s="2" t="s">
        <v>51</v>
      </c>
      <c r="B47" s="16">
        <f>150*3</f>
        <v>450</v>
      </c>
    </row>
    <row r="48" spans="1:5" ht="27.75" x14ac:dyDescent="0.25">
      <c r="A48" s="19" t="s">
        <v>38</v>
      </c>
      <c r="B48" s="16">
        <f>E26</f>
        <v>16717.536</v>
      </c>
    </row>
    <row r="49" spans="1:2" x14ac:dyDescent="0.25">
      <c r="A49" s="13" t="s">
        <v>37</v>
      </c>
      <c r="B49" s="18">
        <f>B43+B45+B46+B47-B48</f>
        <v>23964.407999999989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19" zoomScaleSheetLayoutView="100" workbookViewId="0">
      <selection activeCell="A25" sqref="A25:A26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140625" style="2" customWidth="1"/>
    <col min="9" max="16384" width="9.140625" style="2"/>
  </cols>
  <sheetData>
    <row r="1" spans="1:5" ht="15.75" x14ac:dyDescent="0.25">
      <c r="A1" s="33" t="s">
        <v>11</v>
      </c>
      <c r="B1" s="33"/>
      <c r="C1" s="33"/>
      <c r="D1" s="33"/>
      <c r="E1" s="33"/>
    </row>
    <row r="2" spans="1:5" ht="36.75" customHeight="1" x14ac:dyDescent="0.25">
      <c r="A2" s="34" t="s">
        <v>12</v>
      </c>
      <c r="B2" s="35"/>
      <c r="C2" s="35"/>
      <c r="D2" s="35"/>
      <c r="E2" s="35"/>
    </row>
    <row r="3" spans="1:5" x14ac:dyDescent="0.25">
      <c r="A3" s="36" t="s">
        <v>55</v>
      </c>
      <c r="B3" s="36"/>
      <c r="C3" s="36"/>
      <c r="D3" s="36"/>
      <c r="E3" s="36"/>
    </row>
    <row r="4" spans="1:5" s="1" customFormat="1" ht="15.75" x14ac:dyDescent="0.25">
      <c r="A4" s="21" t="s">
        <v>13</v>
      </c>
      <c r="B4" s="4"/>
      <c r="C4" s="4"/>
      <c r="D4" s="37" t="s">
        <v>56</v>
      </c>
      <c r="E4" s="37"/>
    </row>
    <row r="5" spans="1:5" x14ac:dyDescent="0.25">
      <c r="A5" s="27"/>
      <c r="B5" s="4"/>
      <c r="C5" s="4"/>
      <c r="D5" s="4"/>
      <c r="E5" s="4"/>
    </row>
    <row r="6" spans="1:5" x14ac:dyDescent="0.25">
      <c r="A6" s="38" t="s">
        <v>0</v>
      </c>
      <c r="B6" s="38"/>
      <c r="C6" s="38"/>
      <c r="D6" s="38"/>
      <c r="E6" s="38"/>
    </row>
    <row r="7" spans="1:5" x14ac:dyDescent="0.25">
      <c r="A7" s="32" t="s">
        <v>24</v>
      </c>
      <c r="B7" s="32"/>
      <c r="C7" s="32"/>
      <c r="D7" s="32"/>
      <c r="E7" s="32"/>
    </row>
    <row r="8" spans="1:5" ht="20.25" customHeight="1" x14ac:dyDescent="0.25">
      <c r="A8" s="40" t="s">
        <v>1</v>
      </c>
      <c r="B8" s="40"/>
      <c r="C8" s="40"/>
      <c r="D8" s="40"/>
      <c r="E8" s="40"/>
    </row>
    <row r="9" spans="1:5" ht="18" customHeight="1" x14ac:dyDescent="0.25">
      <c r="A9" s="38" t="s">
        <v>25</v>
      </c>
      <c r="B9" s="38"/>
      <c r="C9" s="38"/>
      <c r="D9" s="38"/>
      <c r="E9" s="38"/>
    </row>
    <row r="10" spans="1:5" ht="22.5" customHeight="1" x14ac:dyDescent="0.25">
      <c r="A10" s="41" t="s">
        <v>34</v>
      </c>
      <c r="B10" s="42"/>
      <c r="C10" s="42"/>
      <c r="D10" s="42"/>
      <c r="E10" s="42"/>
    </row>
    <row r="11" spans="1:5" ht="28.9" customHeight="1" x14ac:dyDescent="0.25">
      <c r="A11" s="38" t="s">
        <v>26</v>
      </c>
      <c r="B11" s="38"/>
      <c r="C11" s="38"/>
      <c r="D11" s="38"/>
      <c r="E11" s="38"/>
    </row>
    <row r="12" spans="1:5" ht="13.9" customHeight="1" x14ac:dyDescent="0.25">
      <c r="A12" s="40" t="s">
        <v>14</v>
      </c>
      <c r="B12" s="43"/>
      <c r="C12" s="43"/>
      <c r="D12" s="43"/>
      <c r="E12" s="43"/>
    </row>
    <row r="13" spans="1:5" x14ac:dyDescent="0.25">
      <c r="A13" s="38" t="s">
        <v>21</v>
      </c>
      <c r="B13" s="38"/>
      <c r="C13" s="38"/>
      <c r="D13" s="38"/>
      <c r="E13" s="38"/>
    </row>
    <row r="14" spans="1:5" x14ac:dyDescent="0.25">
      <c r="A14" s="40" t="s">
        <v>2</v>
      </c>
      <c r="B14" s="43"/>
      <c r="C14" s="43"/>
      <c r="D14" s="43"/>
      <c r="E14" s="43"/>
    </row>
    <row r="15" spans="1:5" x14ac:dyDescent="0.25">
      <c r="A15" s="38" t="s">
        <v>47</v>
      </c>
      <c r="B15" s="38"/>
      <c r="C15" s="38"/>
      <c r="D15" s="38"/>
      <c r="E15" s="38"/>
    </row>
    <row r="16" spans="1:5" x14ac:dyDescent="0.25">
      <c r="A16" s="40" t="s">
        <v>15</v>
      </c>
      <c r="B16" s="43"/>
      <c r="C16" s="43"/>
      <c r="D16" s="43"/>
      <c r="E16" s="43"/>
    </row>
    <row r="17" spans="1:8" ht="28.5" customHeight="1" x14ac:dyDescent="0.25">
      <c r="A17" s="38" t="s">
        <v>16</v>
      </c>
      <c r="B17" s="38"/>
      <c r="C17" s="38"/>
      <c r="D17" s="38"/>
      <c r="E17" s="38"/>
    </row>
    <row r="18" spans="1:8" ht="61.5" customHeight="1" x14ac:dyDescent="0.25">
      <c r="A18" s="38" t="s">
        <v>27</v>
      </c>
      <c r="B18" s="38"/>
      <c r="C18" s="38"/>
      <c r="D18" s="38"/>
      <c r="E18" s="38"/>
    </row>
    <row r="19" spans="1:8" ht="36.75" customHeight="1" x14ac:dyDescent="0.25">
      <c r="A19" s="39" t="s">
        <v>28</v>
      </c>
      <c r="B19" s="39"/>
      <c r="C19" s="39"/>
      <c r="D19" s="39"/>
      <c r="E19" s="39"/>
    </row>
    <row r="20" spans="1:8" x14ac:dyDescent="0.25">
      <c r="A20" s="39"/>
      <c r="B20" s="39"/>
      <c r="C20" s="39"/>
      <c r="D20" s="39"/>
      <c r="E20" s="39"/>
      <c r="F20" s="2">
        <v>316.8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60" x14ac:dyDescent="0.25">
      <c r="A22" s="20" t="s">
        <v>41</v>
      </c>
      <c r="B22" s="8" t="s">
        <v>42</v>
      </c>
      <c r="C22" s="3" t="s">
        <v>4</v>
      </c>
      <c r="D22" s="3">
        <v>15.29</v>
      </c>
      <c r="E22" s="7">
        <f>D22*F20*G20</f>
        <v>14531.616000000002</v>
      </c>
    </row>
    <row r="23" spans="1:8" x14ac:dyDescent="0.25">
      <c r="A23" s="6" t="s">
        <v>39</v>
      </c>
      <c r="B23" s="8" t="s">
        <v>22</v>
      </c>
      <c r="C23" s="3" t="s">
        <v>4</v>
      </c>
      <c r="D23" s="3">
        <v>4.3600000000000003</v>
      </c>
      <c r="E23" s="7">
        <f>D23*F20*3</f>
        <v>4143.7440000000006</v>
      </c>
    </row>
    <row r="24" spans="1:8" x14ac:dyDescent="0.25">
      <c r="A24" s="6" t="s">
        <v>31</v>
      </c>
      <c r="B24" s="8" t="s">
        <v>57</v>
      </c>
      <c r="C24" s="3" t="s">
        <v>33</v>
      </c>
      <c r="D24" s="3"/>
      <c r="E24" s="7">
        <v>0</v>
      </c>
    </row>
    <row r="25" spans="1:8" x14ac:dyDescent="0.25">
      <c r="A25" s="31" t="s">
        <v>60</v>
      </c>
      <c r="B25" s="28" t="s">
        <v>61</v>
      </c>
      <c r="C25" s="3" t="s">
        <v>33</v>
      </c>
      <c r="D25" s="3"/>
      <c r="E25" s="7">
        <v>3000.1</v>
      </c>
    </row>
    <row r="26" spans="1:8" ht="30" x14ac:dyDescent="0.25">
      <c r="A26" s="31" t="s">
        <v>63</v>
      </c>
      <c r="B26" s="28" t="s">
        <v>62</v>
      </c>
      <c r="C26" s="3" t="s">
        <v>33</v>
      </c>
      <c r="D26" s="3"/>
      <c r="E26" s="7">
        <v>1706.7</v>
      </c>
    </row>
    <row r="27" spans="1:8" x14ac:dyDescent="0.25">
      <c r="A27" s="6"/>
      <c r="B27" s="8"/>
      <c r="C27" s="3"/>
      <c r="D27" s="3"/>
      <c r="E27" s="7"/>
    </row>
    <row r="28" spans="1:8" s="13" customFormat="1" ht="14.25" x14ac:dyDescent="0.2">
      <c r="A28" s="9" t="s">
        <v>23</v>
      </c>
      <c r="B28" s="10"/>
      <c r="C28" s="11"/>
      <c r="D28" s="11"/>
      <c r="E28" s="12">
        <f>SUM(E22:E27)</f>
        <v>23382.16</v>
      </c>
    </row>
    <row r="30" spans="1:8" ht="34.9" customHeight="1" x14ac:dyDescent="0.25">
      <c r="A30" s="45" t="s">
        <v>64</v>
      </c>
      <c r="B30" s="45"/>
      <c r="C30" s="45"/>
      <c r="D30" s="45"/>
      <c r="E30" s="45"/>
    </row>
    <row r="31" spans="1:8" ht="32.25" customHeight="1" x14ac:dyDescent="0.25">
      <c r="A31" s="38" t="s">
        <v>20</v>
      </c>
      <c r="B31" s="38"/>
      <c r="C31" s="38"/>
      <c r="D31" s="38"/>
      <c r="E31" s="38"/>
    </row>
    <row r="32" spans="1:8" x14ac:dyDescent="0.25">
      <c r="A32" s="38" t="s">
        <v>19</v>
      </c>
      <c r="B32" s="38"/>
      <c r="C32" s="38"/>
      <c r="D32" s="38"/>
      <c r="E32" s="38"/>
      <c r="F32" s="13"/>
      <c r="G32" s="13"/>
      <c r="H32" s="14"/>
    </row>
    <row r="33" spans="1:5" ht="28.5" customHeight="1" x14ac:dyDescent="0.25">
      <c r="A33" s="38" t="s">
        <v>29</v>
      </c>
      <c r="B33" s="38"/>
      <c r="C33" s="38"/>
      <c r="D33" s="38"/>
      <c r="E33" s="38"/>
    </row>
    <row r="34" spans="1:5" x14ac:dyDescent="0.25">
      <c r="A34" s="38" t="s">
        <v>17</v>
      </c>
      <c r="B34" s="38"/>
      <c r="C34" s="38"/>
      <c r="D34" s="38"/>
      <c r="E34" s="38"/>
    </row>
    <row r="35" spans="1:5" x14ac:dyDescent="0.25">
      <c r="A35" s="46" t="s">
        <v>5</v>
      </c>
      <c r="B35" s="46"/>
      <c r="C35" s="46"/>
      <c r="D35" s="46"/>
      <c r="E35" s="46"/>
    </row>
    <row r="36" spans="1:5" x14ac:dyDescent="0.25">
      <c r="A36" s="38" t="s">
        <v>17</v>
      </c>
      <c r="B36" s="38"/>
      <c r="C36" s="38"/>
      <c r="D36" s="38"/>
      <c r="E36" s="38"/>
    </row>
    <row r="37" spans="1:5" ht="15.75" thickBot="1" x14ac:dyDescent="0.3">
      <c r="A37" s="47" t="s">
        <v>49</v>
      </c>
      <c r="B37" s="47"/>
      <c r="C37" s="47"/>
      <c r="D37" s="47"/>
      <c r="E37" s="47"/>
    </row>
    <row r="38" spans="1:5" x14ac:dyDescent="0.25">
      <c r="B38" s="44" t="s">
        <v>18</v>
      </c>
      <c r="C38" s="44"/>
      <c r="D38" s="44"/>
      <c r="E38" s="5" t="s">
        <v>6</v>
      </c>
    </row>
    <row r="39" spans="1:5" x14ac:dyDescent="0.25">
      <c r="A39" s="26"/>
      <c r="B39" s="26"/>
      <c r="C39" s="26"/>
      <c r="D39" s="26"/>
      <c r="E39" s="26"/>
    </row>
    <row r="40" spans="1:5" ht="15.75" thickBot="1" x14ac:dyDescent="0.3">
      <c r="A40" s="47" t="s">
        <v>30</v>
      </c>
      <c r="B40" s="47"/>
      <c r="C40" s="47"/>
      <c r="D40" s="47"/>
      <c r="E40" s="47"/>
    </row>
    <row r="41" spans="1:5" x14ac:dyDescent="0.25">
      <c r="B41" s="44" t="s">
        <v>18</v>
      </c>
      <c r="C41" s="44"/>
      <c r="D41" s="44"/>
      <c r="E41" s="5" t="s">
        <v>6</v>
      </c>
    </row>
    <row r="43" spans="1:5" x14ac:dyDescent="0.25">
      <c r="A43" s="2" t="s">
        <v>50</v>
      </c>
    </row>
    <row r="44" spans="1:5" x14ac:dyDescent="0.25">
      <c r="A44" s="13" t="s">
        <v>35</v>
      </c>
    </row>
    <row r="45" spans="1:5" x14ac:dyDescent="0.25">
      <c r="A45" s="2" t="s">
        <v>40</v>
      </c>
      <c r="B45" s="15">
        <f>'2кв'!B49</f>
        <v>23964.407999999989</v>
      </c>
    </row>
    <row r="46" spans="1:5" x14ac:dyDescent="0.25">
      <c r="A46" s="17" t="s">
        <v>65</v>
      </c>
      <c r="B46" s="16"/>
    </row>
    <row r="47" spans="1:5" x14ac:dyDescent="0.25">
      <c r="A47" s="2" t="s">
        <v>36</v>
      </c>
      <c r="B47" s="16">
        <v>19471.36</v>
      </c>
    </row>
    <row r="48" spans="1:5" x14ac:dyDescent="0.25">
      <c r="A48" s="2" t="s">
        <v>43</v>
      </c>
      <c r="B48" s="16">
        <f>3*100</f>
        <v>300</v>
      </c>
    </row>
    <row r="49" spans="1:2" x14ac:dyDescent="0.25">
      <c r="A49" s="2" t="s">
        <v>51</v>
      </c>
      <c r="B49" s="16">
        <f>150*3</f>
        <v>450</v>
      </c>
    </row>
    <row r="50" spans="1:2" ht="27.75" x14ac:dyDescent="0.25">
      <c r="A50" s="19" t="s">
        <v>38</v>
      </c>
      <c r="B50" s="16">
        <f>E28</f>
        <v>23382.16</v>
      </c>
    </row>
    <row r="51" spans="1:2" x14ac:dyDescent="0.25">
      <c r="A51" s="13" t="s">
        <v>37</v>
      </c>
      <c r="B51" s="18">
        <f>B45+B47+B48+B49-B50</f>
        <v>20803.607999999989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view="pageBreakPreview" topLeftCell="A40" zoomScaleSheetLayoutView="100" workbookViewId="0">
      <selection activeCell="E24" sqref="E24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140625" style="2" customWidth="1"/>
    <col min="9" max="16384" width="9.140625" style="2"/>
  </cols>
  <sheetData>
    <row r="1" spans="1:5" ht="15.75" x14ac:dyDescent="0.25">
      <c r="A1" s="33" t="s">
        <v>11</v>
      </c>
      <c r="B1" s="33"/>
      <c r="C1" s="33"/>
      <c r="D1" s="33"/>
      <c r="E1" s="33"/>
    </row>
    <row r="2" spans="1:5" ht="36.75" customHeight="1" x14ac:dyDescent="0.25">
      <c r="A2" s="34" t="s">
        <v>12</v>
      </c>
      <c r="B2" s="35"/>
      <c r="C2" s="35"/>
      <c r="D2" s="35"/>
      <c r="E2" s="35"/>
    </row>
    <row r="3" spans="1:5" x14ac:dyDescent="0.25">
      <c r="A3" s="36" t="s">
        <v>90</v>
      </c>
      <c r="B3" s="36"/>
      <c r="C3" s="36"/>
      <c r="D3" s="36"/>
      <c r="E3" s="36"/>
    </row>
    <row r="4" spans="1:5" s="1" customFormat="1" ht="15.75" x14ac:dyDescent="0.25">
      <c r="A4" s="21" t="s">
        <v>13</v>
      </c>
      <c r="B4" s="4"/>
      <c r="C4" s="4"/>
      <c r="D4" s="77"/>
      <c r="E4" s="77" t="s">
        <v>91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38" t="s">
        <v>0</v>
      </c>
      <c r="B6" s="38"/>
      <c r="C6" s="38"/>
      <c r="D6" s="38"/>
      <c r="E6" s="38"/>
    </row>
    <row r="7" spans="1:5" x14ac:dyDescent="0.25">
      <c r="A7" s="32" t="s">
        <v>24</v>
      </c>
      <c r="B7" s="32"/>
      <c r="C7" s="32"/>
      <c r="D7" s="32"/>
      <c r="E7" s="32"/>
    </row>
    <row r="8" spans="1:5" ht="20.25" customHeight="1" x14ac:dyDescent="0.25">
      <c r="A8" s="40" t="s">
        <v>1</v>
      </c>
      <c r="B8" s="40"/>
      <c r="C8" s="40"/>
      <c r="D8" s="40"/>
      <c r="E8" s="40"/>
    </row>
    <row r="9" spans="1:5" ht="18" customHeight="1" x14ac:dyDescent="0.25">
      <c r="A9" s="38" t="s">
        <v>25</v>
      </c>
      <c r="B9" s="38"/>
      <c r="C9" s="38"/>
      <c r="D9" s="38"/>
      <c r="E9" s="38"/>
    </row>
    <row r="10" spans="1:5" ht="22.5" customHeight="1" x14ac:dyDescent="0.25">
      <c r="A10" s="41" t="s">
        <v>34</v>
      </c>
      <c r="B10" s="42"/>
      <c r="C10" s="42"/>
      <c r="D10" s="42"/>
      <c r="E10" s="42"/>
    </row>
    <row r="11" spans="1:5" ht="28.9" customHeight="1" x14ac:dyDescent="0.25">
      <c r="A11" s="38" t="s">
        <v>26</v>
      </c>
      <c r="B11" s="38"/>
      <c r="C11" s="38"/>
      <c r="D11" s="38"/>
      <c r="E11" s="38"/>
    </row>
    <row r="12" spans="1:5" ht="13.9" customHeight="1" x14ac:dyDescent="0.25">
      <c r="A12" s="40" t="s">
        <v>14</v>
      </c>
      <c r="B12" s="43"/>
      <c r="C12" s="43"/>
      <c r="D12" s="43"/>
      <c r="E12" s="43"/>
    </row>
    <row r="13" spans="1:5" x14ac:dyDescent="0.25">
      <c r="A13" s="38" t="s">
        <v>21</v>
      </c>
      <c r="B13" s="38"/>
      <c r="C13" s="38"/>
      <c r="D13" s="38"/>
      <c r="E13" s="38"/>
    </row>
    <row r="14" spans="1:5" x14ac:dyDescent="0.25">
      <c r="A14" s="40" t="s">
        <v>2</v>
      </c>
      <c r="B14" s="43"/>
      <c r="C14" s="43"/>
      <c r="D14" s="43"/>
      <c r="E14" s="43"/>
    </row>
    <row r="15" spans="1:5" x14ac:dyDescent="0.25">
      <c r="A15" s="38" t="s">
        <v>47</v>
      </c>
      <c r="B15" s="38"/>
      <c r="C15" s="38"/>
      <c r="D15" s="38"/>
      <c r="E15" s="38"/>
    </row>
    <row r="16" spans="1:5" x14ac:dyDescent="0.25">
      <c r="A16" s="40" t="s">
        <v>15</v>
      </c>
      <c r="B16" s="43"/>
      <c r="C16" s="43"/>
      <c r="D16" s="43"/>
      <c r="E16" s="43"/>
    </row>
    <row r="17" spans="1:8" ht="28.5" customHeight="1" x14ac:dyDescent="0.25">
      <c r="A17" s="38" t="s">
        <v>16</v>
      </c>
      <c r="B17" s="38"/>
      <c r="C17" s="38"/>
      <c r="D17" s="38"/>
      <c r="E17" s="38"/>
    </row>
    <row r="18" spans="1:8" ht="61.5" customHeight="1" x14ac:dyDescent="0.25">
      <c r="A18" s="38" t="s">
        <v>27</v>
      </c>
      <c r="B18" s="38"/>
      <c r="C18" s="38"/>
      <c r="D18" s="38"/>
      <c r="E18" s="38"/>
    </row>
    <row r="19" spans="1:8" ht="36.75" customHeight="1" x14ac:dyDescent="0.25">
      <c r="A19" s="39" t="s">
        <v>28</v>
      </c>
      <c r="B19" s="39"/>
      <c r="C19" s="39"/>
      <c r="D19" s="39"/>
      <c r="E19" s="39"/>
    </row>
    <row r="20" spans="1:8" x14ac:dyDescent="0.25">
      <c r="A20" s="39"/>
      <c r="B20" s="39"/>
      <c r="C20" s="39"/>
      <c r="D20" s="39"/>
      <c r="E20" s="39"/>
      <c r="F20" s="2">
        <v>316.8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60" x14ac:dyDescent="0.25">
      <c r="A22" s="20" t="s">
        <v>41</v>
      </c>
      <c r="B22" s="8" t="s">
        <v>42</v>
      </c>
      <c r="C22" s="3" t="s">
        <v>4</v>
      </c>
      <c r="D22" s="3">
        <v>15.29</v>
      </c>
      <c r="E22" s="7">
        <f>D22*F20*G20</f>
        <v>14531.616000000002</v>
      </c>
    </row>
    <row r="23" spans="1:8" x14ac:dyDescent="0.25">
      <c r="A23" s="6" t="s">
        <v>39</v>
      </c>
      <c r="B23" s="8" t="s">
        <v>22</v>
      </c>
      <c r="C23" s="3" t="s">
        <v>4</v>
      </c>
      <c r="D23" s="3">
        <v>4.3600000000000003</v>
      </c>
      <c r="E23" s="7">
        <f>D23*F20*3</f>
        <v>4143.7440000000006</v>
      </c>
    </row>
    <row r="24" spans="1:8" x14ac:dyDescent="0.25">
      <c r="A24" s="6" t="s">
        <v>31</v>
      </c>
      <c r="B24" s="8" t="s">
        <v>92</v>
      </c>
      <c r="C24" s="3" t="s">
        <v>33</v>
      </c>
      <c r="D24" s="3"/>
      <c r="E24" s="7">
        <v>133.29</v>
      </c>
    </row>
    <row r="25" spans="1:8" x14ac:dyDescent="0.25">
      <c r="A25" s="6"/>
      <c r="B25" s="8"/>
      <c r="C25" s="3"/>
      <c r="D25" s="3"/>
      <c r="E25" s="7"/>
    </row>
    <row r="26" spans="1:8" s="13" customFormat="1" ht="14.25" x14ac:dyDescent="0.2">
      <c r="A26" s="9" t="s">
        <v>23</v>
      </c>
      <c r="B26" s="10"/>
      <c r="C26" s="11"/>
      <c r="D26" s="11"/>
      <c r="E26" s="12">
        <f>SUM(E22:E25)</f>
        <v>18808.650000000001</v>
      </c>
    </row>
    <row r="28" spans="1:8" ht="34.9" customHeight="1" x14ac:dyDescent="0.25">
      <c r="A28" s="45" t="s">
        <v>93</v>
      </c>
      <c r="B28" s="45"/>
      <c r="C28" s="45"/>
      <c r="D28" s="45"/>
      <c r="E28" s="45"/>
    </row>
    <row r="29" spans="1:8" ht="32.25" customHeight="1" x14ac:dyDescent="0.25">
      <c r="A29" s="38" t="s">
        <v>20</v>
      </c>
      <c r="B29" s="38"/>
      <c r="C29" s="38"/>
      <c r="D29" s="38"/>
      <c r="E29" s="38"/>
    </row>
    <row r="30" spans="1:8" x14ac:dyDescent="0.25">
      <c r="A30" s="38" t="s">
        <v>19</v>
      </c>
      <c r="B30" s="38"/>
      <c r="C30" s="38"/>
      <c r="D30" s="38"/>
      <c r="E30" s="38"/>
      <c r="F30" s="13"/>
      <c r="G30" s="13"/>
      <c r="H30" s="14"/>
    </row>
    <row r="31" spans="1:8" ht="28.5" customHeight="1" x14ac:dyDescent="0.25">
      <c r="A31" s="38" t="s">
        <v>29</v>
      </c>
      <c r="B31" s="38"/>
      <c r="C31" s="38"/>
      <c r="D31" s="38"/>
      <c r="E31" s="38"/>
    </row>
    <row r="32" spans="1:8" x14ac:dyDescent="0.25">
      <c r="A32" s="38" t="s">
        <v>17</v>
      </c>
      <c r="B32" s="38"/>
      <c r="C32" s="38"/>
      <c r="D32" s="38"/>
      <c r="E32" s="38"/>
    </row>
    <row r="33" spans="1:5" x14ac:dyDescent="0.25">
      <c r="A33" s="46" t="s">
        <v>5</v>
      </c>
      <c r="B33" s="46"/>
      <c r="C33" s="46"/>
      <c r="D33" s="46"/>
      <c r="E33" s="46"/>
    </row>
    <row r="34" spans="1:5" x14ac:dyDescent="0.25">
      <c r="A34" s="38" t="s">
        <v>17</v>
      </c>
      <c r="B34" s="38"/>
      <c r="C34" s="38"/>
      <c r="D34" s="38"/>
      <c r="E34" s="38"/>
    </row>
    <row r="35" spans="1:5" x14ac:dyDescent="0.25">
      <c r="A35" s="48" t="s">
        <v>49</v>
      </c>
      <c r="B35" s="48"/>
      <c r="C35" s="48"/>
      <c r="D35" s="48"/>
      <c r="E35" s="48"/>
    </row>
    <row r="36" spans="1:5" x14ac:dyDescent="0.25">
      <c r="B36" s="44" t="s">
        <v>18</v>
      </c>
      <c r="C36" s="44"/>
      <c r="D36" s="44"/>
      <c r="E36" s="5" t="s">
        <v>6</v>
      </c>
    </row>
    <row r="37" spans="1:5" x14ac:dyDescent="0.25">
      <c r="A37" s="29"/>
      <c r="B37" s="29"/>
      <c r="C37" s="29"/>
      <c r="D37" s="29"/>
      <c r="E37" s="29"/>
    </row>
    <row r="38" spans="1:5" x14ac:dyDescent="0.25">
      <c r="A38" s="48" t="s">
        <v>30</v>
      </c>
      <c r="B38" s="48"/>
      <c r="C38" s="48"/>
      <c r="D38" s="48"/>
      <c r="E38" s="48"/>
    </row>
    <row r="39" spans="1:5" x14ac:dyDescent="0.25">
      <c r="B39" s="44" t="s">
        <v>18</v>
      </c>
      <c r="C39" s="44"/>
      <c r="D39" s="44"/>
      <c r="E39" s="5" t="s">
        <v>6</v>
      </c>
    </row>
    <row r="41" spans="1:5" x14ac:dyDescent="0.25">
      <c r="A41" s="2" t="s">
        <v>50</v>
      </c>
    </row>
    <row r="42" spans="1:5" x14ac:dyDescent="0.25">
      <c r="A42" s="13" t="s">
        <v>35</v>
      </c>
    </row>
    <row r="43" spans="1:5" x14ac:dyDescent="0.25">
      <c r="A43" s="2" t="s">
        <v>40</v>
      </c>
      <c r="B43" s="15">
        <f>'3кв'!B51</f>
        <v>20803.607999999989</v>
      </c>
    </row>
    <row r="44" spans="1:5" x14ac:dyDescent="0.25">
      <c r="A44" s="17" t="s">
        <v>65</v>
      </c>
      <c r="B44" s="16"/>
    </row>
    <row r="45" spans="1:5" x14ac:dyDescent="0.25">
      <c r="A45" s="2" t="s">
        <v>36</v>
      </c>
      <c r="B45" s="16">
        <v>20159.919999999998</v>
      </c>
    </row>
    <row r="46" spans="1:5" x14ac:dyDescent="0.25">
      <c r="A46" s="2" t="s">
        <v>43</v>
      </c>
      <c r="B46" s="16">
        <f>3*100</f>
        <v>300</v>
      </c>
    </row>
    <row r="47" spans="1:5" x14ac:dyDescent="0.25">
      <c r="A47" s="2" t="s">
        <v>51</v>
      </c>
      <c r="B47" s="16">
        <f>150*3</f>
        <v>450</v>
      </c>
    </row>
    <row r="48" spans="1:5" ht="27.75" x14ac:dyDescent="0.25">
      <c r="A48" s="19" t="s">
        <v>38</v>
      </c>
      <c r="B48" s="16">
        <f>E26</f>
        <v>18808.650000000001</v>
      </c>
    </row>
    <row r="49" spans="1:2" x14ac:dyDescent="0.25">
      <c r="A49" s="13" t="s">
        <v>37</v>
      </c>
      <c r="B49" s="18">
        <f>B43+B45+B46+B47-B48</f>
        <v>22904.87799999999</v>
      </c>
    </row>
  </sheetData>
  <mergeCells count="29">
    <mergeCell ref="A33:E33"/>
    <mergeCell ref="A34:E34"/>
    <mergeCell ref="A35:E35"/>
    <mergeCell ref="B36:D36"/>
    <mergeCell ref="A38:E38"/>
    <mergeCell ref="B39:D39"/>
    <mergeCell ref="A20:E20"/>
    <mergeCell ref="A28:E28"/>
    <mergeCell ref="A29:E29"/>
    <mergeCell ref="A30:E30"/>
    <mergeCell ref="A31:E31"/>
    <mergeCell ref="A32:E32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view="pageBreakPreview" topLeftCell="A7" zoomScaleSheetLayoutView="100" workbookViewId="0">
      <selection activeCell="C18" sqref="C18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49" t="s">
        <v>66</v>
      </c>
      <c r="B1" s="49"/>
      <c r="C1" s="49"/>
      <c r="D1" s="50"/>
    </row>
    <row r="2" spans="1:5" ht="15.75" x14ac:dyDescent="0.25">
      <c r="A2" s="51" t="s">
        <v>67</v>
      </c>
      <c r="B2" s="51"/>
      <c r="C2" s="51"/>
      <c r="D2" s="52"/>
    </row>
    <row r="3" spans="1:5" ht="15.75" x14ac:dyDescent="0.25">
      <c r="A3" s="51" t="s">
        <v>68</v>
      </c>
      <c r="B3" s="51"/>
      <c r="C3" s="51"/>
      <c r="D3" s="52"/>
    </row>
    <row r="4" spans="1:5" ht="15.75" x14ac:dyDescent="0.25">
      <c r="A4" s="49" t="s">
        <v>89</v>
      </c>
      <c r="B4" s="49"/>
      <c r="C4" s="49"/>
      <c r="D4" s="50"/>
    </row>
    <row r="5" spans="1:5" ht="15.75" x14ac:dyDescent="0.25">
      <c r="A5" s="53"/>
      <c r="B5" s="53"/>
      <c r="C5" s="53"/>
      <c r="D5" s="1"/>
    </row>
    <row r="6" spans="1:5" ht="15.75" x14ac:dyDescent="0.25">
      <c r="A6" s="52"/>
      <c r="B6" s="54" t="s">
        <v>69</v>
      </c>
      <c r="C6" s="55">
        <f>'1КВ'!B43</f>
        <v>15272.73</v>
      </c>
      <c r="D6" s="56"/>
    </row>
    <row r="7" spans="1:5" ht="15.75" x14ac:dyDescent="0.25">
      <c r="A7" s="57" t="s">
        <v>70</v>
      </c>
      <c r="B7" s="54" t="s">
        <v>94</v>
      </c>
      <c r="C7" s="55"/>
      <c r="D7" s="56"/>
    </row>
    <row r="8" spans="1:5" ht="15.75" x14ac:dyDescent="0.25">
      <c r="B8" s="58" t="s">
        <v>71</v>
      </c>
      <c r="C8" s="59">
        <f>'1КВ'!B45+'2кв'!B45+'3кв'!B47+'4кв'!B45</f>
        <v>80561.01999999999</v>
      </c>
      <c r="D8" s="60"/>
    </row>
    <row r="9" spans="1:5" ht="30" x14ac:dyDescent="0.25">
      <c r="B9" s="20" t="s">
        <v>95</v>
      </c>
      <c r="C9" s="59">
        <f>'1КВ'!B46+'2кв'!B46+'3кв'!B48+'4кв'!B46</f>
        <v>1200</v>
      </c>
      <c r="D9" s="60"/>
    </row>
    <row r="10" spans="1:5" ht="30" x14ac:dyDescent="0.25">
      <c r="B10" s="20" t="s">
        <v>72</v>
      </c>
      <c r="C10" s="59">
        <f>'1КВ'!B47+'2кв'!B47+'3кв'!B49+'4кв'!B47</f>
        <v>2700</v>
      </c>
      <c r="D10" s="60"/>
    </row>
    <row r="11" spans="1:5" ht="15.75" x14ac:dyDescent="0.25">
      <c r="A11" s="61"/>
      <c r="B11" s="58" t="s">
        <v>73</v>
      </c>
      <c r="C11" s="62">
        <f>SUM(C8:C10)</f>
        <v>84461.01999999999</v>
      </c>
      <c r="D11" s="56"/>
    </row>
    <row r="12" spans="1:5" ht="15.75" x14ac:dyDescent="0.25">
      <c r="A12" s="1"/>
      <c r="B12" s="63"/>
      <c r="C12" s="64"/>
      <c r="D12" s="65"/>
    </row>
    <row r="13" spans="1:5" ht="15.75" x14ac:dyDescent="0.25">
      <c r="A13" s="66" t="s">
        <v>74</v>
      </c>
      <c r="B13" s="67" t="s">
        <v>75</v>
      </c>
      <c r="C13" s="59">
        <f>'1КВ'!E22+'2кв'!E22+'3кв'!E22+'4кв'!E22</f>
        <v>55085.184000000001</v>
      </c>
      <c r="D13" s="65"/>
    </row>
    <row r="14" spans="1:5" ht="15.75" x14ac:dyDescent="0.25">
      <c r="A14" s="66"/>
      <c r="B14" s="6" t="s">
        <v>39</v>
      </c>
      <c r="C14" s="59">
        <f>'1КВ'!E23+'2кв'!E23+'3кв'!E23+'4кв'!E23</f>
        <v>15700.608000000002</v>
      </c>
      <c r="D14" s="65"/>
    </row>
    <row r="15" spans="1:5" ht="15.75" x14ac:dyDescent="0.25">
      <c r="A15" s="1"/>
      <c r="B15" s="6" t="s">
        <v>31</v>
      </c>
      <c r="C15" s="59">
        <f>'1КВ'!E24+'2кв'!E24+'3кв'!E24+'4кв'!E24</f>
        <v>1336.28</v>
      </c>
      <c r="D15" s="65"/>
      <c r="E15" s="68"/>
    </row>
    <row r="16" spans="1:5" ht="15.75" x14ac:dyDescent="0.25">
      <c r="A16" s="66"/>
      <c r="B16" s="69" t="s">
        <v>96</v>
      </c>
      <c r="C16" s="59">
        <v>0</v>
      </c>
      <c r="D16" s="65"/>
    </row>
    <row r="17" spans="1:5" ht="15.75" x14ac:dyDescent="0.25">
      <c r="A17" s="66"/>
      <c r="B17" s="70" t="s">
        <v>76</v>
      </c>
      <c r="C17" s="59">
        <f>SUM(C19:C21)</f>
        <v>4706.8</v>
      </c>
      <c r="D17" s="65"/>
    </row>
    <row r="18" spans="1:5" ht="15.75" x14ac:dyDescent="0.25">
      <c r="A18" s="66"/>
      <c r="B18" s="70" t="s">
        <v>77</v>
      </c>
      <c r="C18" s="59"/>
      <c r="D18" s="65"/>
    </row>
    <row r="19" spans="1:5" ht="15.75" x14ac:dyDescent="0.25">
      <c r="A19" s="66"/>
      <c r="B19" s="70" t="s">
        <v>97</v>
      </c>
      <c r="C19" s="59">
        <f>'3кв'!E25</f>
        <v>3000.1</v>
      </c>
      <c r="D19" s="65"/>
    </row>
    <row r="20" spans="1:5" ht="15.75" x14ac:dyDescent="0.25">
      <c r="A20" s="66"/>
      <c r="B20" s="70" t="s">
        <v>98</v>
      </c>
      <c r="C20" s="59">
        <f>'3кв'!E26</f>
        <v>1706.7</v>
      </c>
      <c r="D20" s="65"/>
    </row>
    <row r="21" spans="1:5" ht="15.75" x14ac:dyDescent="0.25">
      <c r="A21" s="66"/>
      <c r="B21" s="70"/>
      <c r="C21" s="59"/>
      <c r="D21" s="65"/>
    </row>
    <row r="22" spans="1:5" ht="15.75" x14ac:dyDescent="0.25">
      <c r="A22" s="1"/>
      <c r="B22" s="71" t="s">
        <v>78</v>
      </c>
      <c r="C22" s="62">
        <f>SUM(C13:C17)</f>
        <v>76828.872000000003</v>
      </c>
      <c r="D22" s="65"/>
      <c r="E22" s="68"/>
    </row>
    <row r="23" spans="1:5" ht="15.75" x14ac:dyDescent="0.25">
      <c r="A23" s="1"/>
      <c r="B23" s="72" t="s">
        <v>79</v>
      </c>
      <c r="C23" s="62">
        <f>C6+C11-C22</f>
        <v>22904.877999999982</v>
      </c>
      <c r="D23" s="65"/>
    </row>
    <row r="24" spans="1:5" ht="15.75" x14ac:dyDescent="0.25">
      <c r="A24" s="1"/>
      <c r="B24" s="57"/>
      <c r="C24" s="57"/>
      <c r="D24" s="65"/>
    </row>
    <row r="25" spans="1:5" ht="15.75" x14ac:dyDescent="0.25">
      <c r="A25" s="1"/>
      <c r="B25" s="73" t="s">
        <v>80</v>
      </c>
      <c r="C25" s="73"/>
      <c r="D25" s="65"/>
    </row>
    <row r="26" spans="1:5" ht="15.75" x14ac:dyDescent="0.25">
      <c r="A26" s="1"/>
      <c r="B26" s="73" t="s">
        <v>81</v>
      </c>
      <c r="C26" s="74">
        <v>8260</v>
      </c>
      <c r="D26" s="65"/>
    </row>
    <row r="27" spans="1:5" ht="15.75" x14ac:dyDescent="0.25">
      <c r="A27" s="1"/>
      <c r="B27" s="75" t="s">
        <v>82</v>
      </c>
      <c r="C27" s="76">
        <v>8157.78</v>
      </c>
      <c r="D27" s="65"/>
    </row>
    <row r="28" spans="1:5" ht="15.75" x14ac:dyDescent="0.25">
      <c r="A28" s="1"/>
      <c r="B28" s="73" t="s">
        <v>83</v>
      </c>
      <c r="C28" s="74">
        <f>C27-C26</f>
        <v>-102.22000000000025</v>
      </c>
      <c r="D28" s="65"/>
    </row>
    <row r="29" spans="1:5" ht="15.75" x14ac:dyDescent="0.25">
      <c r="A29" s="1"/>
      <c r="B29" s="57"/>
      <c r="C29" s="57"/>
      <c r="D29" s="65"/>
    </row>
    <row r="30" spans="1:5" ht="15.75" x14ac:dyDescent="0.25">
      <c r="A30" s="1"/>
      <c r="B30" s="57"/>
      <c r="C30" s="57"/>
      <c r="D30" s="65"/>
    </row>
    <row r="31" spans="1:5" ht="15.75" x14ac:dyDescent="0.25">
      <c r="A31" s="1"/>
      <c r="B31" s="57"/>
      <c r="C31" s="57"/>
      <c r="D31" s="65"/>
    </row>
    <row r="32" spans="1:5" ht="15.75" x14ac:dyDescent="0.25">
      <c r="A32" s="1"/>
      <c r="B32" s="57"/>
      <c r="C32" s="57"/>
      <c r="D32" s="65"/>
    </row>
    <row r="33" spans="1:4" ht="15.75" x14ac:dyDescent="0.25">
      <c r="A33" s="1" t="s">
        <v>84</v>
      </c>
      <c r="B33" s="57" t="s">
        <v>85</v>
      </c>
      <c r="C33" s="57"/>
      <c r="D33" s="65"/>
    </row>
    <row r="34" spans="1:4" ht="15.75" x14ac:dyDescent="0.25">
      <c r="A34" s="1"/>
      <c r="B34" s="57" t="s">
        <v>86</v>
      </c>
      <c r="C34" s="57"/>
      <c r="D34" s="65"/>
    </row>
    <row r="35" spans="1:4" ht="15.75" x14ac:dyDescent="0.25">
      <c r="A35" s="1"/>
      <c r="B35" s="57" t="s">
        <v>87</v>
      </c>
      <c r="C35" s="57"/>
      <c r="D35" s="65"/>
    </row>
    <row r="36" spans="1:4" ht="15.75" x14ac:dyDescent="0.25">
      <c r="A36" s="1"/>
      <c r="B36" s="57"/>
      <c r="C36" s="57"/>
      <c r="D36" s="65"/>
    </row>
    <row r="37" spans="1:4" ht="15.75" x14ac:dyDescent="0.25">
      <c r="A37" s="1"/>
      <c r="B37" s="57"/>
      <c r="C37" s="57"/>
      <c r="D37" s="65"/>
    </row>
    <row r="38" spans="1:4" ht="15.75" x14ac:dyDescent="0.25">
      <c r="A38" s="1"/>
      <c r="B38" s="57" t="s">
        <v>88</v>
      </c>
      <c r="C38" s="57"/>
      <c r="D38" s="65"/>
    </row>
    <row r="39" spans="1:4" ht="15.75" x14ac:dyDescent="0.25">
      <c r="A39" s="1"/>
      <c r="B39" s="57"/>
      <c r="C39" s="57"/>
      <c r="D39" s="65"/>
    </row>
    <row r="40" spans="1:4" ht="15.75" x14ac:dyDescent="0.25">
      <c r="A40" s="1"/>
      <c r="B40" s="57"/>
      <c r="C40" s="57"/>
      <c r="D40" s="65"/>
    </row>
    <row r="41" spans="1:4" ht="15.75" x14ac:dyDescent="0.25">
      <c r="A41" s="1"/>
      <c r="B41" s="57"/>
      <c r="C41" s="57"/>
      <c r="D41" s="65"/>
    </row>
    <row r="42" spans="1:4" ht="15.75" x14ac:dyDescent="0.25">
      <c r="A42" s="1"/>
      <c r="B42" s="57"/>
      <c r="C42" s="57"/>
      <c r="D42" s="65"/>
    </row>
  </sheetData>
  <mergeCells count="6">
    <mergeCell ref="A1:C1"/>
    <mergeCell ref="A2:C2"/>
    <mergeCell ref="A3:C3"/>
    <mergeCell ref="A4:C4"/>
    <mergeCell ref="A5:C5"/>
    <mergeCell ref="B12:C12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2024-02-21T11:44:28Z</dcterms:modified>
</cp:coreProperties>
</file>